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<sst xmlns="http://schemas.openxmlformats.org/spreadsheetml/2006/main" count="675" uniqueCount="519">
  <si>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</si>
  <si>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</si>
  <si>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</si>
  <si>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</si>
  <si>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</si>
  <si>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</si>
  <si>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</si>
  <si>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</si>
  <si>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</si>
  <si>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</si>
  <si>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</si>
  <si>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</si>
  <si>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</si>
  <si>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</si>
  <si>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</si>
  <si>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</si>
  <si>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</si>
  <si>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</si>
  <si>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</si>
  <si>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</si>
  <si>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</si>
  <si>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</si>
  <si>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</si>
  <si>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</si>
  <si>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</si>
  <si>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</si>
  <si>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</si>
  <si>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</si>
  <si>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</si>
  <si>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</si>
  <si>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</si>
  <si>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</si>
  <si>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</si>
  <si>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</si>
  <si>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</si>
  <si>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</si>
  <si>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</si>
  <si>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</si>
  <si>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</si>
  <si>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</si>
  <si>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</si>
  <si>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</si>
  <si>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</si>
  <si>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</si>
  <si>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</si>
  <si>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</si>
  <si>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</si>
  <si>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</si>
  <si>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</si>
  <si>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</si>
  <si>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</si>
  <si>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</si>
  <si>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</si>
  <si>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</si>
  <si>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</si>
  <si>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</si>
  <si>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</si>
  <si>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</si>
  <si>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</si>
  <si>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</si>
  <si>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</si>
  <si>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</si>
  <si>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</si>
  <si>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</si>
  <si>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</si>
  <si>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</si>
  <si>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</si>
  <si>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</si>
  <si>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</si>
  <si>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</si>
  <si>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</si>
  <si>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</si>
  <si>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</si>
  <si>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</si>
  <si>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</si>
  <si>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</si>
  <si>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</si>
  <si>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</si>
  <si>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</si>
  <si>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</si>
  <si>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</si>
  <si>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</si>
  <si>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</si>
  <si>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</si>
  <si>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</si>
  <si>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</si>
  <si>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</si>
  <si>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</si>
  <si>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</si>
  <si>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</si>
  <si>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</si>
  <si>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</si>
  <si>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</si>
  <si>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</si>
  <si>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</si>
  <si>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</si>
  <si>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</si>
  <si>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</si>
  <si>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</si>
  <si>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</si>
  <si>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</si>
  <si>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</si>
  <si>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</si>
  <si>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</si>
  <si>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</si>
  <si>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</si>
  <si>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</si>
  <si>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</si>
  <si>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</si>
  <si>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</si>
  <si>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</si>
  <si>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</si>
  <si>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</si>
  <si>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</si>
  <si>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</si>
  <si>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</si>
  <si>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</si>
  <si>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</si>
  <si>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</si>
  <si>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</si>
  <si>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</si>
  <si>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</si>
  <si>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</si>
  <si>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</si>
  <si>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</si>
  <si>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</si>
  <si>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</si>
  <si>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</si>
  <si>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</si>
  <si>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</si>
  <si>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</si>
  <si>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</si>
  <si>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</si>
  <si>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</si>
  <si>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</si>
  <si>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</si>
  <si>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</si>
  <si>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</si>
  <si>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</si>
  <si>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</si>
  <si>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</si>
  <si>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</si>
  <si>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</si>
  <si>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</si>
  <si>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</si>
  <si>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</si>
  <si>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</si>
  <si>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</si>
  <si>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</si>
  <si>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</si>
  <si>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</si>
  <si>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</si>
  <si>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</si>
  <si>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</si>
  <si>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</si>
  <si>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</si>
  <si>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</si>
  <si>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</si>
  <si>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</si>
  <si>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</si>
  <si>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</si>
  <si>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</si>
  <si>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</si>
  <si>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</si>
  <si>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</si>
  <si>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</si>
  <si>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</si>
  <si>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</si>
  <si>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</si>
  <si>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</si>
  <si>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</si>
  <si>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</si>
  <si>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</si>
  <si>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</si>
  <si>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</si>
  <si>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</si>
  <si>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</si>
  <si>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</si>
  <si>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</si>
  <si>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</si>
  <si>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</si>
  <si>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</si>
  <si>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</si>
  <si>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</si>
  <si>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</si>
  <si>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</si>
  <si>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</si>
  <si>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</si>
  <si>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</si>
  <si>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</si>
  <si>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</si>
  <si>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</si>
  <si>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</si>
  <si>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</si>
  <si>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</si>
  <si>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</si>
  <si>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</si>
  <si>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</si>
  <si>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</si>
  <si>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</si>
  <si>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</si>
  <si>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</si>
  <si>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</si>
  <si>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</si>
  <si>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</si>
  <si>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</si>
  <si>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</si>
  <si>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</si>
  <si>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</si>
  <si>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</si>
  <si>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</si>
  <si>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</si>
  <si>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</si>
  <si>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</si>
  <si>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</si>
  <si>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</si>
  <si>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</si>
  <si>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</si>
  <si>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</si>
  <si>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</si>
  <si>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</si>
  <si>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</si>
  <si>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</si>
  <si>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</si>
  <si>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</si>
  <si>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</si>
  <si>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</si>
  <si>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</si>
  <si>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</si>
  <si>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</si>
  <si>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</si>
  <si>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</si>
  <si>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</si>
  <si>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</si>
  <si>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</si>
  <si>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</si>
  <si>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</si>
  <si>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</si>
  <si>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</si>
  <si>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</si>
  <si>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</si>
  <si>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</si>
  <si>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</si>
  <si>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</si>
  <si>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</si>
  <si>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</si>
  <si>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</si>
  <si>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</si>
  <si>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</si>
  <si>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</si>
  <si>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</si>
  <si>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</si>
  <si>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</si>
  <si>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</si>
  <si>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</si>
  <si>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</si>
  <si>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</si>
  <si>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</si>
  <si>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</si>
  <si>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</si>
  <si>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</si>
  <si>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</si>
  <si>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</si>
  <si>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</si>
  <si>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</si>
  <si>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</si>
  <si>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</si>
  <si>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</si>
  <si>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</si>
  <si>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</si>
  <si>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</si>
  <si>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</si>
  <si>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</si>
  <si>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</si>
  <si>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</si>
  <si>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</si>
  <si>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</si>
  <si>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</si>
  <si>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</si>
  <si>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</si>
  <si>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</si>
  <si>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</si>
  <si>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</si>
  <si>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</si>
  <si>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</si>
  <si>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</si>
  <si>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</si>
  <si>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</si>
  <si>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</si>
  <si>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</si>
  <si>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</si>
  <si>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</si>
  <si>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</si>
  <si>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</si>
  <si>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</si>
  <si>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</si>
  <si>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</si>
  <si>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</si>
  <si>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</si>
  <si>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</si>
  <si>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</si>
  <si>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</si>
  <si>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</si>
  <si>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</si>
  <si>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</si>
  <si>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</si>
  <si>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</si>
  <si>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</si>
  <si>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</si>
  <si>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</si>
  <si>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</si>
  <si>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</si>
  <si>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</si>
  <si>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</si>
  <si>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</si>
  <si>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</si>
  <si>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</si>
  <si>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</si>
  <si>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</si>
  <si>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</si>
  <si>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</si>
  <si>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</si>
  <si>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</si>
  <si>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</si>
  <si>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</si>
  <si>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</si>
  <si>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</si>
  <si>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</si>
  <si>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</si>
  <si>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</si>
  <si>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</si>
  <si>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</si>
  <si>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</si>
  <si>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</si>
  <si>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</si>
  <si>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</si>
  <si>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</si>
  <si>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</si>
  <si>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</si>
  <si>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</si>
  <si>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</si>
  <si>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</si>
  <si>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</si>
  <si>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</si>
  <si>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</si>
  <si>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</si>
  <si>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</si>
  <si>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</si>
  <si>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</si>
  <si>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</si>
  <si>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</si>
  <si>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</si>
  <si>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</si>
  <si>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</si>
  <si>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</si>
  <si>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</si>
  <si>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</si>
  <si>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</si>
  <si>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</si>
  <si>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</si>
  <si>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</si>
  <si>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</si>
  <si>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</si>
  <si>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</si>
  <si>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</si>
  <si>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</si>
  <si>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</si>
  <si>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</si>
  <si>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</si>
  <si>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</si>
  <si>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</si>
  <si>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</si>
  <si>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</si>
  <si>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</si>
  <si>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</si>
  <si>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</si>
  <si>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</si>
  <si>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</si>
  <si>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</si>
  <si>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</si>
  <si>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</si>
  <si>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</si>
  <si>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</si>
  <si>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</si>
  <si>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</si>
  <si>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</si>
  <si>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</si>
  <si>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</si>
  <si>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</si>
  <si>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</si>
  <si>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</si>
  <si>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</si>
  <si>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</si>
  <si>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</si>
  <si>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</si>
  <si>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</si>
  <si>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</si>
  <si>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</si>
  <si>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</si>
  <si>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</si>
  <si>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</si>
  <si>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</si>
  <si>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</si>
  <si>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</si>
  <si>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</si>
  <si>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</si>
  <si>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</si>
  <si>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</si>
  <si>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</si>
  <si>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</si>
  <si>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</si>
  <si>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</si>
  <si>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</si>
  <si>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</si>
  <si>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</si>
  <si>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</si>
  <si>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</si>
  <si>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</si>
  <si>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</si>
  <si>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</si>
  <si>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</si>
  <si>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</si>
  <si>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</si>
  <si>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</si>
  <si>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</si>
  <si>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</si>
  <si>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</si>
  <si>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</si>
  <si>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</si>
  <si>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</si>
  <si>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</si>
  <si>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</si>
  <si>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</si>
  <si>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</si>
  <si>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</si>
  <si>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</si>
  <si>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</si>
  <si>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</si>
  <si>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</si>
  <si>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</si>
  <si>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</si>
  <si>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</si>
  <si>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</si>
  <si>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</si>
  <si>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</si>
  <si>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</si>
  <si>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</si>
  <si>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</si>
  <si>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</si>
  <si>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</si>
  <si>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</si>
  <si>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</si>
  <si>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</si>
  <si>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</si>
  <si>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</si>
  <si>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</si>
  <si>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</si>
  <si>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</si>
  <si>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</si>
  <si>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</si>
  <si>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</si>
  <si>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</si>
  <si>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</si>
  <si>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</si>
  <si>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</si>
  <si>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</si>
  <si>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</si>
  <si>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</si>
  <si>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</si>
  <si>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</si>
  <si>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</si>
  <si>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</si>
  <si>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</si>
  <si>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</si>
  <si>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</si>
  <si>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</si>
  <si>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</si>
  <si>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</si>
  <si>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</si>
  <si>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</si>
  <si>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</si>
  <si>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</si>
  <si>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</si>
  <si>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</si>
  <si>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</si>
  <si>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</si>
  <si>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</si>
  <si>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</si>
  <si>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</si>
  <si>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</si>
  <si>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</si>
  <si>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</si>
  <si>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</si>
  <si>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</si>
  <si>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</si>
  <si>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</si>
  <si>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https://bolid.ru/id=41</t>
  </si>
  <si>
    <t>Revit 17</t>
  </si>
  <si>
    <t>Версия 1</t>
  </si>
  <si>
    <t>20.11.18</t>
  </si>
  <si>
    <t>шт</t>
  </si>
  <si>
    <t>ЗАО НВП «Болид»</t>
  </si>
  <si>
    <t>АЦДР.425412.005 IP54</t>
  </si>
  <si>
    <t>RCS</t>
  </si>
  <si>
    <t>Цвет материалов семейства  может незначительно отличаться от реального.</t>
  </si>
  <si>
    <t>АЦДР.425412.005-01 IP54</t>
  </si>
  <si>
    <t>АЦДР.425412.005-02 IP54</t>
  </si>
  <si>
    <t>https://bolid.ru/files/373/566/shkp_30_IP54_et_jan_19.pdf</t>
  </si>
  <si>
    <t>АЦДР.425412.005-03 IP54</t>
  </si>
  <si>
    <t>BC_Шкаф_Контрольно-Пусковой_Болид_ШКП-4(10,18,30)_IP54</t>
  </si>
  <si>
    <t>ШКП-4 IP54</t>
  </si>
  <si>
    <t>Шкаф контрольно-пусковой для автоматического и ручного управления трёхфазным асинхронным двигателем с короткозамкнутым ротором или однофазным двигателем (насосы, вентиляторы, приводы исполнительных механизмов) мощностью до 4 кВт и 2.2 кВт соответственно. Степень защиты IP54.</t>
  </si>
  <si>
    <t>Шкаф контрольно-пусковой</t>
  </si>
  <si>
    <t>ШКП-10 IP54</t>
  </si>
  <si>
    <t>Шкаф контрольно-пусковой для автоматического и ручного управления трёхфазным асинхронным двигателем с короткозамкнутым ротором или однофазным двигателем (насосы, вентиляторы, приводы исполнительных механизмов) мощностью до 10 кВт и 5.5 кВт соответственно. Степень защиты IP54.</t>
  </si>
  <si>
    <t>Шкаф контрольно-пусковой для автоматического и ручного управления трёхфазным асинхронным двигателем с короткозамкнутым ротором или однофазным двигателем (насосы, вентиляторы, приводы исполнительных механизмов) мощностью до 18 кВт и 8.8 кВт соответственно. Степень защиты IP54.</t>
  </si>
  <si>
    <t>ШКП-18 IP54</t>
  </si>
  <si>
    <t>Шкаф контрольно-пусковой для автоматического и ручного управления трёхфазным асинхронным двигателем с короткозамкнутым ротором или однофазным двигателем (насосы, вентиляторы, приводы исполнительных механизмов) мощностью до 30 кВт и 13.8 кВт соответственно. Степень защиты IP54.</t>
  </si>
  <si>
    <t>ШКП-30 IP54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</si>
</sst>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1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C90" sqref="C9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509</v>
      </c>
      <c r="B3" s="28"/>
      <c r="C3" s="29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1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31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510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20</v>
      </c>
      <c r="D14" s="9"/>
      <c r="E14" s="9"/>
      <c r="F14" s="9"/>
    </row>
    <row r="15" spans="1:6" ht="189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511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512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503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400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170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400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47.25" x14ac:dyDescent="0.25">
      <c r="A24" s="21" t="s">
        <v>462</v>
      </c>
      <c r="B24" s="16" t="str">
        <f>IF(A24="-------",A24,VLOOKUP(A24,Лист2!$A$1:$B$284,2,FALSE))</f>
        <v>Ссылка на документацию по изделию</v>
      </c>
      <c r="C24" s="20" t="s">
        <v>496</v>
      </c>
      <c r="D24" s="9"/>
      <c r="E24" s="9"/>
      <c r="F24" s="9"/>
    </row>
    <row r="25" spans="1:6" ht="31.5" x14ac:dyDescent="0.25">
      <c r="A25" s="21" t="s">
        <v>305</v>
      </c>
      <c r="B25" s="16" t="str">
        <f>IF(A25="-------",A25,VLOOKUP(A25,Лист2!$A$1:$B$284,2,FALSE))</f>
        <v>Ссылка на web-страницу изделия</v>
      </c>
      <c r="C25" s="20" t="s">
        <v>496</v>
      </c>
      <c r="D25" s="9"/>
      <c r="E25" s="9"/>
      <c r="F25" s="9"/>
    </row>
    <row r="26" spans="1:6" ht="47.25" x14ac:dyDescent="0.25">
      <c r="A26" s="21" t="s">
        <v>162</v>
      </c>
      <c r="B26" s="16" t="str">
        <f>IF(A26="-------",A26,VLOOKUP(A26,Лист2!$A$1:$B$284,2,FALSE))</f>
        <v>Указывается версия Revit, для которой разработно и протестировано семейство.</v>
      </c>
      <c r="C26" s="20" t="s">
        <v>497</v>
      </c>
      <c r="D26" s="9"/>
      <c r="E26" s="9"/>
      <c r="F26" s="9"/>
    </row>
    <row r="27" spans="1:6" ht="31.5" x14ac:dyDescent="0.25">
      <c r="A27" s="21" t="s">
        <v>84</v>
      </c>
      <c r="B27" s="16" t="str">
        <f>IF(A27="-------",A27,VLOOKUP(A27,Лист2!$A$1:$B$284,2,FALSE))</f>
        <v>Указывается версия семейства (по правилам именования версий)</v>
      </c>
      <c r="C27" s="20" t="s">
        <v>498</v>
      </c>
      <c r="D27" s="9"/>
      <c r="E27" s="9"/>
      <c r="F27" s="9"/>
    </row>
    <row r="28" spans="1:6" ht="31.5" x14ac:dyDescent="0.25">
      <c r="A28" s="21" t="s">
        <v>261</v>
      </c>
      <c r="B28" s="16">
        <f>IF(A28="-------",A28,VLOOKUP(A28,Лист2!$A$1:$B$284,2,FALSE))</f>
        <v>0</v>
      </c>
      <c r="C28" s="20" t="s">
        <v>499</v>
      </c>
      <c r="D28" s="9"/>
      <c r="E28" s="9"/>
      <c r="F28" s="9"/>
    </row>
    <row r="29" spans="1:6" ht="31.5" x14ac:dyDescent="0.25">
      <c r="A29" s="21" t="s">
        <v>40</v>
      </c>
      <c r="B29" s="16" t="str">
        <f>IF(A29="-------",A29,VLOOKUP(A29,Лист2!$A$1:$B$284,2,FALSE))</f>
        <v>Единица измерения (кг, м.п., м², м³ и т.д.)</v>
      </c>
      <c r="C29" s="20" t="s">
        <v>500</v>
      </c>
      <c r="D29" s="9"/>
      <c r="E29" s="9"/>
      <c r="F29" s="9"/>
    </row>
    <row r="30" spans="1:6" ht="30" x14ac:dyDescent="0.25">
      <c r="A30" s="8" t="s">
        <v>254</v>
      </c>
      <c r="B30" s="16" t="str">
        <f>IF(A30="-------",A30,VLOOKUP(A30,Лист2!$A$1:$B$284,2,FALSE))</f>
        <v>Завод изготовитель оборудования</v>
      </c>
      <c r="C30" s="4" t="s">
        <v>501</v>
      </c>
    </row>
    <row r="31" spans="1:6" ht="31.5" x14ac:dyDescent="0.25">
      <c r="A31" s="8" t="s">
        <v>409</v>
      </c>
      <c r="B31" s="16" t="str">
        <f>IF(A31="-------",A31,VLOOKUP(A31,Лист2!$A$1:$B$284,2,FALSE))</f>
        <v>Код оборудования, изделия, материала</v>
      </c>
      <c r="C31" s="4" t="s">
        <v>505</v>
      </c>
    </row>
    <row r="32" spans="1:6" ht="31.5" x14ac:dyDescent="0.25">
      <c r="A32" s="8" t="s">
        <v>313</v>
      </c>
      <c r="B32" s="16" t="str">
        <f>IF(A32="-------",A32,VLOOKUP(A32,Лист2!$A$1:$B$284,2,FALSE))</f>
        <v>Тип, марка, обозначение документа, опросного листа</v>
      </c>
      <c r="C32" s="4" t="s">
        <v>513</v>
      </c>
    </row>
    <row r="33" spans="1:17" ht="15.75" x14ac:dyDescent="0.25">
      <c r="A33" s="8" t="s">
        <v>0</v>
      </c>
      <c r="B33" s="16" t="str">
        <f>IF(A33="-------",A33,VLOOKUP(A33,Лист2!$A$1:$B$284,2,FALSE))</f>
        <v>Масса единицы изделия</v>
      </c>
      <c r="C33" s="4">
        <v>20</v>
      </c>
    </row>
    <row r="34" spans="1:17" ht="165" x14ac:dyDescent="0.25">
      <c r="A34" s="8" t="s">
        <v>411</v>
      </c>
      <c r="B34" s="16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514</v>
      </c>
    </row>
    <row r="35" spans="1:17" ht="47.25" x14ac:dyDescent="0.25">
      <c r="A35" s="8" t="s">
        <v>206</v>
      </c>
      <c r="B35" s="16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512</v>
      </c>
    </row>
    <row r="36" spans="1:17" ht="47.25" x14ac:dyDescent="0.25">
      <c r="A36" s="8" t="s">
        <v>309</v>
      </c>
      <c r="B36" s="16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503</v>
      </c>
    </row>
    <row r="37" spans="1:17" ht="15.75" x14ac:dyDescent="0.25">
      <c r="A37" s="8" t="s">
        <v>208</v>
      </c>
      <c r="B37" s="16">
        <f>IF(A37="-------",A37,VLOOKUP(A37,Лист2!$A$1:$B$284,2,FALSE))</f>
        <v>0</v>
      </c>
      <c r="C37" s="4"/>
      <c r="Q37" s="1"/>
    </row>
    <row r="38" spans="1:17" ht="15.75" x14ac:dyDescent="0.25">
      <c r="A38" s="8" t="s">
        <v>442</v>
      </c>
      <c r="B38" s="16" t="str">
        <f>IF(A38="-------",A38,VLOOKUP(A38,Лист2!$A$1:$B$284,2,FALSE))</f>
        <v>Габаритный размер (высота элемента)</v>
      </c>
      <c r="C38" s="4">
        <v>400</v>
      </c>
    </row>
    <row r="39" spans="1:17" ht="15.75" x14ac:dyDescent="0.25">
      <c r="A39" s="8" t="s">
        <v>336</v>
      </c>
      <c r="B39" s="16" t="str">
        <f>IF(A39="-------",A39,VLOOKUP(A39,Лист2!$A$1:$B$284,2,FALSE))</f>
        <v>Глубина проема, отверстия, приямка</v>
      </c>
      <c r="C39" s="4">
        <v>170</v>
      </c>
    </row>
    <row r="40" spans="1:17" ht="31.5" x14ac:dyDescent="0.25">
      <c r="A40" s="8" t="s">
        <v>295</v>
      </c>
      <c r="B40" s="16" t="str">
        <f>IF(A40="-------",A40,VLOOKUP(A40,Лист2!$A$1:$B$284,2,FALSE))</f>
        <v>Габаритный размер (ширина элемента)</v>
      </c>
      <c r="C40" s="4">
        <v>400</v>
      </c>
    </row>
    <row r="41" spans="1:17" ht="45" x14ac:dyDescent="0.25">
      <c r="A41" s="8" t="s">
        <v>180</v>
      </c>
      <c r="B41" s="16" t="str">
        <f>IF(A41="-------",A41,VLOOKUP(A41,Лист2!$A$1:$B$284,2,FALSE))</f>
        <v>Примечание к материалу</v>
      </c>
      <c r="C41" s="4" t="s">
        <v>504</v>
      </c>
    </row>
    <row r="42" spans="1:17" ht="15.75" x14ac:dyDescent="0.25">
      <c r="A42" s="8" t="s">
        <v>495</v>
      </c>
      <c r="B42" s="16" t="str">
        <f>IF(A42="-------",A42,VLOOKUP(A42,Лист2!$A$1:$B$284,2,FALSE))</f>
        <v>-------</v>
      </c>
      <c r="C42" s="4" t="s">
        <v>495</v>
      </c>
    </row>
    <row r="43" spans="1:17" ht="30" x14ac:dyDescent="0.25">
      <c r="A43" s="8" t="s">
        <v>462</v>
      </c>
      <c r="B43" s="16" t="str">
        <f>IF(A43="-------",A43,VLOOKUP(A43,Лист2!$A$1:$B$284,2,FALSE))</f>
        <v>Ссылка на документацию по изделию</v>
      </c>
      <c r="C43" s="4" t="s">
        <v>496</v>
      </c>
    </row>
    <row r="44" spans="1:17" ht="30" x14ac:dyDescent="0.25">
      <c r="A44" s="8" t="s">
        <v>305</v>
      </c>
      <c r="B44" s="16" t="str">
        <f>IF(A44="-------",A44,VLOOKUP(A44,Лист2!$A$1:$B$284,2,FALSE))</f>
        <v>Ссылка на web-страницу изделия</v>
      </c>
      <c r="C44" s="4" t="s">
        <v>496</v>
      </c>
    </row>
    <row r="45" spans="1:17" ht="47.25" x14ac:dyDescent="0.25">
      <c r="A45" s="8" t="s">
        <v>162</v>
      </c>
      <c r="B45" s="16" t="str">
        <f>IF(A45="-------",A45,VLOOKUP(A45,Лист2!$A$1:$B$284,2,FALSE))</f>
        <v>Указывается версия Revit, для которой разработно и протестировано семейство.</v>
      </c>
      <c r="C45" s="4" t="s">
        <v>497</v>
      </c>
    </row>
    <row r="46" spans="1:17" ht="31.5" x14ac:dyDescent="0.25">
      <c r="A46" s="8" t="s">
        <v>84</v>
      </c>
      <c r="B46" s="16" t="str">
        <f>IF(A46="-------",A46,VLOOKUP(A46,Лист2!$A$1:$B$284,2,FALSE))</f>
        <v>Указывается версия семейства (по правилам именования версий)</v>
      </c>
      <c r="C46" s="4" t="s">
        <v>498</v>
      </c>
    </row>
    <row r="47" spans="1:17" ht="15.75" x14ac:dyDescent="0.25">
      <c r="A47" s="8" t="s">
        <v>261</v>
      </c>
      <c r="B47" s="16">
        <f>IF(A47="-------",A47,VLOOKUP(A47,Лист2!$A$1:$B$284,2,FALSE))</f>
        <v>0</v>
      </c>
      <c r="C47" s="4" t="s">
        <v>499</v>
      </c>
    </row>
    <row r="48" spans="1:17" ht="31.5" x14ac:dyDescent="0.25">
      <c r="A48" s="8" t="s">
        <v>40</v>
      </c>
      <c r="B48" s="16" t="str">
        <f>IF(A48="-------",A48,VLOOKUP(A48,Лист2!$A$1:$B$284,2,FALSE))</f>
        <v>Единица измерения (кг, м.п., м², м³ и т.д.)</v>
      </c>
      <c r="C48" s="4" t="s">
        <v>500</v>
      </c>
    </row>
    <row r="49" spans="1:3" ht="30" x14ac:dyDescent="0.25">
      <c r="A49" s="8" t="s">
        <v>254</v>
      </c>
      <c r="B49" s="16" t="str">
        <f>IF(A49="-------",A49,VLOOKUP(A49,Лист2!$A$1:$B$284,2,FALSE))</f>
        <v>Завод изготовитель оборудования</v>
      </c>
      <c r="C49" s="4" t="s">
        <v>501</v>
      </c>
    </row>
    <row r="50" spans="1:3" ht="31.5" x14ac:dyDescent="0.25">
      <c r="A50" s="8" t="s">
        <v>409</v>
      </c>
      <c r="B50" s="16" t="str">
        <f>IF(A50="-------",A50,VLOOKUP(A50,Лист2!$A$1:$B$284,2,FALSE))</f>
        <v>Код оборудования, изделия, материала</v>
      </c>
      <c r="C50" s="4" t="s">
        <v>506</v>
      </c>
    </row>
    <row r="51" spans="1:3" ht="31.5" x14ac:dyDescent="0.25">
      <c r="A51" s="8" t="s">
        <v>313</v>
      </c>
      <c r="B51" s="16" t="str">
        <f>IF(A51="-------",A51,VLOOKUP(A51,Лист2!$A$1:$B$284,2,FALSE))</f>
        <v>Тип, марка, обозначение документа, опросного листа</v>
      </c>
      <c r="C51" s="4" t="s">
        <v>516</v>
      </c>
    </row>
    <row r="52" spans="1:3" ht="15.75" x14ac:dyDescent="0.25">
      <c r="A52" s="8" t="s">
        <v>0</v>
      </c>
      <c r="B52" s="16" t="str">
        <f>IF(A52="-------",A52,VLOOKUP(A52,Лист2!$A$1:$B$284,2,FALSE))</f>
        <v>Масса единицы изделия</v>
      </c>
      <c r="C52" s="4">
        <v>20</v>
      </c>
    </row>
    <row r="53" spans="1:3" ht="165" x14ac:dyDescent="0.25">
      <c r="A53" s="8" t="s">
        <v>411</v>
      </c>
      <c r="B53" s="16" t="str">
        <f>IF(A53="-------",A53,VLOOKUP(A53,Лист2!$A$1:$B$284,2,FALSE))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53" s="4" t="s">
        <v>515</v>
      </c>
    </row>
    <row r="54" spans="1:3" ht="47.25" x14ac:dyDescent="0.25">
      <c r="A54" s="8" t="s">
        <v>206</v>
      </c>
      <c r="B54" s="16" t="str">
        <f>IF(A54="-------",A54,VLOOKUP(A54,Лист2!$A$1:$B$284,2,FALSE))</f>
        <v>Наименование в краткой форме, для размещения на графических документах</v>
      </c>
      <c r="C54" s="4" t="s">
        <v>512</v>
      </c>
    </row>
    <row r="55" spans="1:3" ht="47.25" x14ac:dyDescent="0.25">
      <c r="A55" s="8" t="s">
        <v>309</v>
      </c>
      <c r="B55" s="16" t="str">
        <f>IF(A55="-------",A55,VLOOKUP(A55,Лист2!$A$1:$B$284,2,FALSE))</f>
        <v>Позиция элемента модели, которая выносится в марку элемента на плане и отображается в спецификациях</v>
      </c>
      <c r="C55" s="4" t="s">
        <v>503</v>
      </c>
    </row>
    <row r="56" spans="1:3" ht="15.75" x14ac:dyDescent="0.25">
      <c r="A56" s="8" t="s">
        <v>208</v>
      </c>
      <c r="B56" s="16">
        <f>IF(A56="-------",A56,VLOOKUP(A56,Лист2!$A$1:$B$284,2,FALSE))</f>
        <v>0</v>
      </c>
      <c r="C56" s="4"/>
    </row>
    <row r="57" spans="1:3" ht="15.75" x14ac:dyDescent="0.25">
      <c r="A57" s="8" t="s">
        <v>442</v>
      </c>
      <c r="B57" s="16" t="str">
        <f>IF(A57="-------",A57,VLOOKUP(A57,Лист2!$A$1:$B$284,2,FALSE))</f>
        <v>Габаритный размер (высота элемента)</v>
      </c>
      <c r="C57" s="4">
        <v>400</v>
      </c>
    </row>
    <row r="58" spans="1:3" ht="15.75" x14ac:dyDescent="0.25">
      <c r="A58" s="8" t="s">
        <v>336</v>
      </c>
      <c r="B58" s="16" t="str">
        <f>IF(A58="-------",A58,VLOOKUP(A58,Лист2!$A$1:$B$284,2,FALSE))</f>
        <v>Глубина проема, отверстия, приямка</v>
      </c>
      <c r="C58" s="4">
        <v>170</v>
      </c>
    </row>
    <row r="59" spans="1:3" ht="31.5" x14ac:dyDescent="0.25">
      <c r="A59" s="8" t="s">
        <v>295</v>
      </c>
      <c r="B59" s="16" t="str">
        <f>IF(A59="-------",A59,VLOOKUP(A59,Лист2!$A$1:$B$284,2,FALSE))</f>
        <v>Габаритный размер (ширина элемента)</v>
      </c>
      <c r="C59" s="4">
        <v>400</v>
      </c>
    </row>
    <row r="60" spans="1:3" ht="45" x14ac:dyDescent="0.25">
      <c r="A60" s="8" t="s">
        <v>180</v>
      </c>
      <c r="B60" s="16" t="str">
        <f>IF(A60="-------",A60,VLOOKUP(A60,Лист2!$A$1:$B$284,2,FALSE))</f>
        <v>Примечание к материалу</v>
      </c>
      <c r="C60" s="4" t="s">
        <v>504</v>
      </c>
    </row>
    <row r="61" spans="1:3" ht="15.75" x14ac:dyDescent="0.25">
      <c r="A61" s="8" t="s">
        <v>495</v>
      </c>
      <c r="B61" s="16" t="str">
        <f>IF(A61="-------",A61,VLOOKUP(A61,Лист2!$A$1:$B$284,2,FALSE))</f>
        <v>-------</v>
      </c>
      <c r="C61" s="4" t="s">
        <v>495</v>
      </c>
    </row>
    <row r="62" spans="1:3" ht="30" x14ac:dyDescent="0.25">
      <c r="A62" s="8" t="s">
        <v>462</v>
      </c>
      <c r="B62" s="16" t="str">
        <f>IF(A62="-------",A62,VLOOKUP(A62,Лист2!$A$1:$B$284,2,FALSE))</f>
        <v>Ссылка на документацию по изделию</v>
      </c>
      <c r="C62" s="4" t="s">
        <v>507</v>
      </c>
    </row>
    <row r="63" spans="1:3" ht="30" x14ac:dyDescent="0.25">
      <c r="A63" s="8" t="s">
        <v>305</v>
      </c>
      <c r="B63" s="16" t="str">
        <f>IF(A63="-------",A63,VLOOKUP(A63,Лист2!$A$1:$B$284,2,FALSE))</f>
        <v>Ссылка на web-страницу изделия</v>
      </c>
      <c r="C63" s="4" t="s">
        <v>496</v>
      </c>
    </row>
    <row r="64" spans="1:3" ht="47.25" x14ac:dyDescent="0.25">
      <c r="A64" s="8" t="s">
        <v>162</v>
      </c>
      <c r="B64" s="16" t="str">
        <f>IF(A64="-------",A64,VLOOKUP(A64,Лист2!$A$1:$B$284,2,FALSE))</f>
        <v>Указывается версия Revit, для которой разработно и протестировано семейство.</v>
      </c>
      <c r="C64" s="4" t="s">
        <v>497</v>
      </c>
    </row>
    <row r="65" spans="1:3" ht="31.5" x14ac:dyDescent="0.25">
      <c r="A65" s="8" t="s">
        <v>84</v>
      </c>
      <c r="B65" s="16" t="str">
        <f>IF(A65="-------",A65,VLOOKUP(A65,Лист2!$A$1:$B$284,2,FALSE))</f>
        <v>Указывается версия семейства (по правилам именования версий)</v>
      </c>
      <c r="C65" s="4" t="s">
        <v>498</v>
      </c>
    </row>
    <row r="66" spans="1:3" ht="15.75" x14ac:dyDescent="0.25">
      <c r="A66" s="8" t="s">
        <v>261</v>
      </c>
      <c r="B66" s="16">
        <f>IF(A66="-------",A66,VLOOKUP(A66,Лист2!$A$1:$B$284,2,FALSE))</f>
        <v>0</v>
      </c>
      <c r="C66" s="4" t="s">
        <v>499</v>
      </c>
    </row>
    <row r="67" spans="1:3" ht="31.5" x14ac:dyDescent="0.25">
      <c r="A67" s="8" t="s">
        <v>40</v>
      </c>
      <c r="B67" s="16" t="str">
        <f>IF(A67="-------",A67,VLOOKUP(A67,Лист2!$A$1:$B$284,2,FALSE))</f>
        <v>Единица измерения (кг, м.п., м², м³ и т.д.)</v>
      </c>
      <c r="C67" s="4" t="s">
        <v>500</v>
      </c>
    </row>
    <row r="68" spans="1:3" ht="30" x14ac:dyDescent="0.25">
      <c r="A68" s="8" t="s">
        <v>254</v>
      </c>
      <c r="B68" s="16" t="str">
        <f>IF(A68="-------",A68,VLOOKUP(A68,Лист2!$A$1:$B$284,2,FALSE))</f>
        <v>Завод изготовитель оборудования</v>
      </c>
      <c r="C68" s="4" t="s">
        <v>501</v>
      </c>
    </row>
    <row r="69" spans="1:3" ht="31.5" x14ac:dyDescent="0.25">
      <c r="A69" s="8" t="s">
        <v>409</v>
      </c>
      <c r="B69" s="16" t="str">
        <f>IF(A69="-------",A69,VLOOKUP(A69,Лист2!$A$1:$B$284,2,FALSE))</f>
        <v>Код оборудования, изделия, материала</v>
      </c>
      <c r="C69" s="4" t="s">
        <v>508</v>
      </c>
    </row>
    <row r="70" spans="1:3" ht="31.5" x14ac:dyDescent="0.25">
      <c r="A70" s="8" t="s">
        <v>313</v>
      </c>
      <c r="B70" s="16" t="str">
        <f>IF(A70="-------",A70,VLOOKUP(A70,Лист2!$A$1:$B$284,2,FALSE))</f>
        <v>Тип, марка, обозначение документа, опросного листа</v>
      </c>
      <c r="C70" s="4" t="s">
        <v>518</v>
      </c>
    </row>
    <row r="71" spans="1:3" ht="15.75" x14ac:dyDescent="0.25">
      <c r="A71" s="8" t="s">
        <v>0</v>
      </c>
      <c r="B71" s="16" t="str">
        <f>IF(A71="-------",A71,VLOOKUP(A71,Лист2!$A$1:$B$284,2,FALSE))</f>
        <v>Масса единицы изделия</v>
      </c>
      <c r="C71" s="4">
        <v>20</v>
      </c>
    </row>
    <row r="72" spans="1:3" ht="165" x14ac:dyDescent="0.25">
      <c r="A72" s="8" t="s">
        <v>411</v>
      </c>
      <c r="B72" s="16" t="str">
        <f>IF(A72="-------",A72,VLOOKUP(A72,Лист2!$A$1:$B$284,2,FALSE))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72" s="4" t="s">
        <v>517</v>
      </c>
    </row>
    <row r="73" spans="1:3" ht="47.25" x14ac:dyDescent="0.25">
      <c r="A73" s="8" t="s">
        <v>206</v>
      </c>
      <c r="B73" s="16" t="str">
        <f>IF(A73="-------",A73,VLOOKUP(A73,Лист2!$A$1:$B$284,2,FALSE))</f>
        <v>Наименование в краткой форме, для размещения на графических документах</v>
      </c>
      <c r="C73" s="4" t="s">
        <v>512</v>
      </c>
    </row>
    <row r="74" spans="1:3" ht="47.25" x14ac:dyDescent="0.25">
      <c r="A74" s="8" t="s">
        <v>309</v>
      </c>
      <c r="B74" s="16" t="str">
        <f>IF(A74="-------",A74,VLOOKUP(A74,Лист2!$A$1:$B$284,2,FALSE))</f>
        <v>Позиция элемента модели, которая выносится в марку элемента на плане и отображается в спецификациях</v>
      </c>
      <c r="C74" s="4" t="s">
        <v>503</v>
      </c>
    </row>
    <row r="75" spans="1:3" ht="15.75" x14ac:dyDescent="0.25">
      <c r="A75" s="8" t="s">
        <v>208</v>
      </c>
      <c r="B75" s="16">
        <f>IF(A75="-------",A75,VLOOKUP(A75,Лист2!$A$1:$B$284,2,FALSE))</f>
        <v>0</v>
      </c>
      <c r="C75" s="4"/>
    </row>
    <row r="76" spans="1:3" ht="15.75" x14ac:dyDescent="0.25">
      <c r="A76" s="8" t="s">
        <v>442</v>
      </c>
      <c r="B76" s="16" t="str">
        <f>IF(A76="-------",A76,VLOOKUP(A76,Лист2!$A$1:$B$284,2,FALSE))</f>
        <v>Габаритный размер (высота элемента)</v>
      </c>
      <c r="C76" s="4">
        <v>400</v>
      </c>
    </row>
    <row r="77" spans="1:3" ht="15.75" x14ac:dyDescent="0.25">
      <c r="A77" s="8" t="s">
        <v>336</v>
      </c>
      <c r="B77" s="16" t="str">
        <f>IF(A77="-------",A77,VLOOKUP(A77,Лист2!$A$1:$B$284,2,FALSE))</f>
        <v>Глубина проема, отверстия, приямка</v>
      </c>
      <c r="C77" s="4">
        <v>170</v>
      </c>
    </row>
    <row r="78" spans="1:3" ht="31.5" x14ac:dyDescent="0.25">
      <c r="A78" s="8" t="s">
        <v>295</v>
      </c>
      <c r="B78" s="16" t="str">
        <f>IF(A78="-------",A78,VLOOKUP(A78,Лист2!$A$1:$B$284,2,FALSE))</f>
        <v>Габаритный размер (ширина элемента)</v>
      </c>
      <c r="C78" s="4">
        <v>400</v>
      </c>
    </row>
    <row r="79" spans="1:3" ht="45" x14ac:dyDescent="0.25">
      <c r="A79" s="8" t="s">
        <v>180</v>
      </c>
      <c r="B79" s="16" t="str">
        <f>IF(A79="-------",A79,VLOOKUP(A79,Лист2!$A$1:$B$284,2,FALSE))</f>
        <v>Примечание к материалу</v>
      </c>
      <c r="C79" s="4" t="s">
        <v>504</v>
      </c>
    </row>
    <row r="80" spans="1:3" ht="15.75" x14ac:dyDescent="0.25">
      <c r="A80" s="8" t="s">
        <v>495</v>
      </c>
      <c r="B80" s="16" t="str">
        <f>IF(A80="-------",A80,VLOOKUP(A80,Лист2!$A$1:$B$284,2,FALSE))</f>
        <v>-------</v>
      </c>
      <c r="C80" s="4" t="s">
        <v>495</v>
      </c>
    </row>
    <row r="81" spans="1:17" ht="31.5" x14ac:dyDescent="0.25">
      <c r="A81" s="8" t="s">
        <v>275</v>
      </c>
      <c r="B81" s="16" t="str">
        <f>IF(A81="-------",A81,VLOOKUP(A81,Лист2!$A$1:$B$284,2,FALSE))</f>
        <v>Расстояние от центра до верхней границы зоны обслуживания</v>
      </c>
      <c r="C81" s="4">
        <v>200</v>
      </c>
    </row>
    <row r="82" spans="1:17" ht="31.5" x14ac:dyDescent="0.25">
      <c r="A82" s="8" t="s">
        <v>340</v>
      </c>
      <c r="B82" s="16" t="str">
        <f>IF(A82="-------",A82,VLOOKUP(A82,Лист2!$A$1:$B$284,2,FALSE))</f>
        <v>Расстояние от центра до левой границы зоны обслуживания</v>
      </c>
      <c r="C82" s="4">
        <v>200</v>
      </c>
    </row>
    <row r="83" spans="1:17" ht="31.5" x14ac:dyDescent="0.25">
      <c r="A83" s="8" t="s">
        <v>482</v>
      </c>
      <c r="B83" s="16" t="str">
        <f>IF(A83="-------",A83,VLOOKUP(A83,Лист2!$A$1:$B$284,2,FALSE))</f>
        <v>Расстояние от центра до нижней границы зоны обслуживания</v>
      </c>
      <c r="C83" s="4">
        <v>200</v>
      </c>
    </row>
    <row r="84" spans="1:17" ht="31.5" x14ac:dyDescent="0.25">
      <c r="A84" s="8" t="s">
        <v>222</v>
      </c>
      <c r="B84" s="16" t="str">
        <f>IF(A84="-------",A84,VLOOKUP(A84,Лист2!$A$1:$B$284,2,FALSE))</f>
        <v>Расстояние от центра до правой границы зоны обслуживания</v>
      </c>
      <c r="C84" s="4">
        <v>200</v>
      </c>
    </row>
    <row r="85" spans="1:17" ht="15.75" x14ac:dyDescent="0.25">
      <c r="A85" s="8" t="s">
        <v>142</v>
      </c>
      <c r="B85" s="16" t="str">
        <f>IF(A85="-------",A85,VLOOKUP(A85,Лист2!$A$1:$B$284,2,FALSE))</f>
        <v>Глубина зоны обслуживания</v>
      </c>
      <c r="C85" s="4">
        <v>500</v>
      </c>
    </row>
    <row r="86" spans="1:17" ht="63" x14ac:dyDescent="0.25">
      <c r="A86" s="8" t="s">
        <v>287</v>
      </c>
      <c r="B86" s="16" t="str">
        <f>IF(A86="-------",A86,VLOOKUP(A86,Лист2!$A$1:$B$284,2,FALSE))</f>
        <v>Зона необходимая для проведения монтажа оборудования и возможности проведения его дальнейшего обслуживания.</v>
      </c>
      <c r="C86" s="4">
        <v>0</v>
      </c>
    </row>
    <row r="87" spans="1:17" ht="32.25" thickBot="1" x14ac:dyDescent="0.3">
      <c r="A87" s="22" t="s">
        <v>433</v>
      </c>
      <c r="B87" s="23" t="str">
        <f>IF(A87="-------",A87,VLOOKUP(A87,Лист2!$A$1:$B$284,2,FALSE))</f>
        <v>Смещение условно-графического обозначения по оси Х влево, вправо.</v>
      </c>
      <c r="C87" s="24">
        <v>1</v>
      </c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2020-06-09T07:54:40Z</dcterms:modified>
</cp:coreProperties>
</file>