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</calcChain>
</file>

<file path=xl/sharedStrings.xml><?xml version="1.0" encoding="utf-8"?>
<sst xmlns="http://schemas.openxmlformats.org/spreadsheetml/2006/main" count="613" uniqueCount="513">
  <si>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</si>
  <si>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</si>
  <si>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</si>
  <si>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</si>
  <si>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</si>
  <si>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</si>
  <si>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</si>
  <si>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</si>
  <si>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</si>
  <si>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</si>
  <si>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</si>
  <si>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</si>
  <si>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</si>
  <si>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</si>
  <si>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</si>
  <si>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</si>
  <si>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</si>
  <si>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</si>
  <si>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</si>
  <si>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</si>
  <si>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</si>
  <si>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</si>
  <si>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</si>
  <si>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</si>
  <si>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</si>
  <si>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</si>
  <si>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</si>
  <si>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</si>
  <si>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</si>
  <si>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</si>
  <si>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</si>
  <si>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</si>
  <si>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</si>
  <si>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</si>
  <si>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</si>
  <si>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</si>
  <si>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</si>
  <si>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</si>
  <si>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</si>
  <si>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</si>
  <si>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</si>
  <si>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</si>
  <si>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</si>
  <si>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</si>
  <si>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</si>
  <si>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</si>
  <si>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</si>
  <si>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</si>
  <si>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</si>
  <si>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</si>
  <si>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</si>
  <si>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</si>
  <si>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</si>
  <si>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</si>
  <si>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</si>
  <si>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</si>
  <si>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</si>
  <si>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</si>
  <si>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</si>
  <si>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</si>
  <si>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</si>
  <si>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</si>
  <si>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</si>
  <si>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</si>
  <si>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</si>
  <si>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</si>
  <si>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</si>
  <si>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</si>
  <si>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</si>
  <si>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</si>
  <si>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</si>
  <si>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</si>
  <si>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</si>
  <si>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</si>
  <si>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</si>
  <si>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</si>
  <si>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</si>
  <si>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</si>
  <si>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</si>
  <si>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</si>
  <si>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</si>
  <si>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</si>
  <si>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</si>
  <si>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</si>
  <si>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</si>
  <si>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</si>
  <si>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</si>
  <si>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</si>
  <si>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</si>
  <si>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</si>
  <si>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</si>
  <si>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</si>
  <si>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</si>
  <si>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</si>
  <si>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</si>
  <si>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</si>
  <si>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</si>
  <si>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</si>
  <si>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</si>
  <si>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</si>
  <si>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</si>
  <si>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</si>
  <si>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</si>
  <si>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</si>
  <si>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</si>
  <si>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</si>
  <si>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</si>
  <si>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</si>
  <si>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</si>
  <si>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</si>
  <si>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</si>
  <si>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</si>
  <si>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</si>
  <si>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</si>
  <si>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</si>
  <si>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</si>
  <si>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</si>
  <si>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</si>
  <si>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</si>
  <si>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</si>
  <si>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</si>
  <si>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</si>
  <si>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</si>
  <si>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</si>
  <si>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</si>
  <si>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</si>
  <si>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</si>
  <si>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</si>
  <si>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</si>
  <si>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</si>
  <si>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</si>
  <si>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</si>
  <si>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</si>
  <si>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</si>
  <si>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</si>
  <si>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</si>
  <si>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</si>
  <si>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</si>
  <si>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</si>
  <si>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</si>
  <si>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</si>
  <si>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</si>
  <si>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</si>
  <si>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</si>
  <si>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</si>
  <si>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</si>
  <si>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</si>
  <si>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</si>
  <si>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</si>
  <si>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</si>
  <si>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</si>
  <si>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</si>
  <si>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</si>
  <si>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</si>
  <si>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</si>
  <si>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</si>
  <si>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</si>
  <si>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</si>
  <si>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</si>
  <si>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</si>
  <si>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</si>
  <si>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</si>
  <si>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</si>
  <si>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</si>
  <si>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</si>
  <si>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</si>
  <si>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</si>
  <si>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</si>
  <si>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</si>
  <si>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</si>
  <si>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</si>
  <si>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</si>
  <si>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</si>
  <si>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</si>
  <si>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</si>
  <si>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</si>
  <si>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</si>
  <si>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</si>
  <si>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</si>
  <si>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</si>
  <si>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</si>
  <si>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</si>
  <si>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</si>
  <si>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</si>
  <si>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</si>
  <si>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</si>
  <si>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</si>
  <si>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</si>
  <si>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</si>
  <si>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</si>
  <si>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</si>
  <si>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</si>
  <si>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</si>
  <si>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</si>
  <si>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</si>
  <si>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</si>
  <si>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</si>
  <si>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</si>
  <si>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</si>
  <si>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</si>
  <si>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</si>
  <si>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</si>
  <si>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</si>
  <si>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</si>
  <si>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</si>
  <si>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</si>
  <si>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</si>
  <si>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</si>
  <si>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</si>
  <si>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</si>
  <si>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</si>
  <si>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</si>
  <si>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</si>
  <si>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</si>
  <si>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</si>
  <si>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</si>
  <si>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</si>
  <si>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</si>
  <si>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</si>
  <si>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</si>
  <si>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</si>
  <si>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</si>
  <si>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</si>
  <si>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</si>
  <si>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</si>
  <si>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</si>
  <si>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</si>
  <si>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</si>
  <si>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</si>
  <si>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</si>
  <si>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</si>
  <si>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</si>
  <si>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</si>
  <si>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</si>
  <si>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</si>
  <si>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</si>
  <si>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</si>
  <si>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</si>
  <si>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</si>
  <si>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</si>
  <si>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</si>
  <si>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</si>
  <si>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</si>
  <si>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</si>
  <si>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</si>
  <si>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</si>
  <si>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</si>
  <si>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</si>
  <si>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</si>
  <si>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</si>
  <si>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</si>
  <si>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</si>
  <si>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</si>
  <si>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</si>
  <si>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</si>
  <si>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</si>
  <si>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</si>
  <si>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</si>
  <si>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</si>
  <si>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</si>
  <si>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</si>
  <si>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</si>
  <si>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</si>
  <si>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</si>
  <si>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</si>
  <si>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</si>
  <si>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</si>
  <si>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</si>
  <si>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</si>
  <si>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</si>
  <si>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</si>
  <si>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</si>
  <si>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</si>
  <si>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</si>
  <si>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</si>
  <si>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</si>
  <si>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</si>
  <si>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</si>
  <si>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</si>
  <si>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</si>
  <si>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</si>
  <si>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</si>
  <si>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</si>
  <si>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</si>
  <si>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</si>
  <si>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</si>
  <si>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</si>
  <si>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</si>
  <si>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</si>
  <si>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</si>
  <si>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</si>
  <si>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</si>
  <si>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</si>
  <si>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</si>
  <si>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</si>
  <si>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</si>
  <si>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</si>
  <si>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</si>
  <si>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</si>
  <si>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</si>
  <si>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</si>
  <si>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</si>
  <si>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</si>
  <si>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</si>
  <si>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</si>
  <si>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</si>
  <si>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</si>
  <si>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</si>
  <si>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</si>
  <si>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</si>
  <si>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</si>
  <si>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</si>
  <si>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</si>
  <si>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</si>
  <si>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</si>
  <si>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</si>
  <si>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</si>
  <si>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</si>
  <si>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</si>
  <si>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</si>
  <si>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</si>
  <si>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</si>
  <si>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</si>
  <si>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</si>
  <si>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</si>
  <si>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</si>
  <si>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</si>
  <si>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</si>
  <si>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</si>
  <si>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</si>
  <si>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</si>
  <si>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</si>
  <si>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</si>
  <si>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</si>
  <si>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</si>
  <si>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</si>
  <si>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</si>
  <si>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</si>
  <si>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</si>
  <si>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</si>
  <si>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</si>
  <si>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</si>
  <si>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</si>
  <si>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</si>
  <si>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</si>
  <si>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</si>
  <si>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</si>
  <si>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</si>
  <si>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</si>
  <si>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</si>
  <si>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</si>
  <si>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</si>
  <si>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</si>
  <si>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</si>
  <si>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</si>
  <si>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</si>
  <si>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</si>
  <si>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</si>
  <si>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</si>
  <si>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</si>
  <si>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</si>
  <si>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</si>
  <si>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</si>
  <si>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</si>
  <si>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</si>
  <si>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</si>
  <si>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</si>
  <si>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</si>
  <si>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</si>
  <si>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</si>
  <si>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</si>
  <si>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</si>
  <si>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</si>
  <si>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</si>
  <si>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</si>
  <si>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</si>
  <si>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</si>
  <si>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</si>
  <si>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</si>
  <si>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</si>
  <si>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</si>
  <si>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</si>
  <si>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</si>
  <si>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</si>
  <si>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</si>
  <si>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</si>
  <si>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</si>
  <si>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</si>
  <si>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</si>
  <si>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</si>
  <si>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</si>
  <si>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</si>
  <si>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</si>
  <si>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</si>
  <si>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</si>
  <si>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</si>
  <si>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</si>
  <si>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</si>
  <si>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</si>
  <si>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</si>
  <si>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</si>
  <si>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</si>
  <si>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</si>
  <si>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</si>
  <si>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</si>
  <si>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</si>
  <si>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</si>
  <si>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</si>
  <si>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</si>
  <si>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</si>
  <si>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</si>
  <si>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</si>
  <si>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</si>
  <si>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</si>
  <si>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</si>
  <si>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</si>
  <si>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</si>
  <si>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</si>
  <si>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</si>
  <si>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</si>
  <si>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</si>
  <si>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</si>
  <si>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</si>
  <si>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</si>
  <si>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</si>
  <si>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</si>
  <si>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</si>
  <si>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</si>
  <si>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</si>
  <si>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</si>
  <si>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</si>
  <si>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</si>
  <si>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</si>
  <si>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</si>
  <si>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</si>
  <si>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</si>
  <si>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</si>
  <si>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</si>
  <si>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</si>
  <si>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</si>
  <si>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</si>
  <si>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</si>
  <si>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</si>
  <si>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</si>
  <si>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</si>
  <si>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</si>
  <si>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</si>
  <si>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</si>
  <si>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</si>
  <si>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</si>
  <si>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</si>
  <si>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</si>
  <si>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</si>
  <si>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</si>
  <si>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</si>
  <si>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</si>
  <si>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</si>
  <si>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</si>
  <si>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</si>
  <si>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</si>
  <si>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</si>
  <si>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</si>
  <si>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</si>
  <si>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</si>
  <si>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</si>
  <si>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</si>
  <si>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</si>
  <si>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</si>
  <si>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</si>
  <si>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</si>
  <si>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</si>
  <si>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</si>
  <si>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</si>
  <si>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</si>
  <si>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</si>
  <si>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</si>
  <si>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</si>
  <si>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</si>
  <si>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</si>
  <si>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</si>
  <si>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</si>
  <si>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</si>
  <si>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</si>
  <si>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</si>
  <si>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</si>
  <si>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</si>
  <si>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</si>
  <si>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</si>
  <si>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</si>
  <si>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</si>
  <si>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</si>
  <si>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</si>
  <si>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</si>
  <si>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</si>
  <si>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</si>
  <si>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</si>
  <si>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</si>
  <si>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</si>
  <si>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</si>
  <si>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</si>
  <si>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</si>
  <si>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Material</t>
  </si>
  <si>
    <t>CR</t>
  </si>
  <si>
    <t>Цвет материалов семейства  может незначительно отличаться от реального.</t>
  </si>
  <si>
    <t>https://bolid.ru/id=281</t>
  </si>
  <si>
    <t>АЦДР.425729.010</t>
  </si>
  <si>
    <t>Proxy-5MSG</t>
  </si>
  <si>
    <t>Считыватель бесконтактный проксимити карт и брелоков MIFARE. Интерфейс Touch Memory.  Сенсорная кнопка для команд.  Защита от копирования карт. Накладной. Цвет - серый. От - 20 до +50°С</t>
  </si>
  <si>
    <t>Считыватель бесконтактный</t>
  </si>
  <si>
    <t>Proxy-5MSB</t>
  </si>
  <si>
    <t>Считыватель бесконтактный проксимити карт и брелоков MIFARE. Интерфейс Touch Memory.  Сенсорная кнопка для команд.  Защита от копирования карт. Накладной. Цвет - черный. От - 20 до +50°С</t>
  </si>
  <si>
    <t>BC_Считыватель_Бесконтактный_Болид_Proxy-5MSG(MSB)</t>
  </si>
  <si>
    <t>АЦДР.425729.010-01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</si>
</sst>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/>
    </xf>
    <xf numFmtId="0" fontId="5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2"/>
  <sheetViews>
    <sheetView tabSelected="1" topLeftCell="A4" zoomScaleNormal="100" workbookViewId="0">
      <selection activeCell="C32" sqref="C3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511</v>
      </c>
      <c r="B3" s="29"/>
      <c r="C3" s="30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22" t="s">
        <v>462</v>
      </c>
      <c r="B5" s="23" t="str">
        <f>IF(A5="-------",A5,VLOOKUP(A5,Лист2!$A$1:$B$284,2,FALSE))</f>
        <v>Ссылка на документацию по изделию</v>
      </c>
      <c r="C5" s="24" t="s">
        <v>504</v>
      </c>
    </row>
    <row r="6" spans="1:6" ht="31.5" x14ac:dyDescent="0.25">
      <c r="A6" s="16" t="s">
        <v>305</v>
      </c>
      <c r="B6" s="17" t="str">
        <f>IF(A6="-------",A6,VLOOKUP(A6,Лист2!$A$1:$B$284,2,FALSE))</f>
        <v>Ссылка на web-страницу изделия</v>
      </c>
      <c r="C6" s="25" t="s">
        <v>504</v>
      </c>
    </row>
    <row r="7" spans="1:6" ht="47.25" x14ac:dyDescent="0.25">
      <c r="A7" s="16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18" t="s">
        <v>496</v>
      </c>
    </row>
    <row r="8" spans="1:6" ht="31.5" x14ac:dyDescent="0.25">
      <c r="A8" s="16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18" t="s">
        <v>497</v>
      </c>
    </row>
    <row r="9" spans="1:6" ht="31.5" x14ac:dyDescent="0.25">
      <c r="A9" s="16" t="s">
        <v>261</v>
      </c>
      <c r="B9" s="17">
        <f>IF(A9="-------",A9,VLOOKUP(A9,Лист2!$A$1:$B$284,2,FALSE))</f>
        <v>0</v>
      </c>
      <c r="C9" s="18" t="s">
        <v>498</v>
      </c>
    </row>
    <row r="10" spans="1:6" ht="31.5" x14ac:dyDescent="0.25">
      <c r="A10" s="16" t="s">
        <v>40</v>
      </c>
      <c r="B10" s="17" t="str">
        <f>IF(A10="-------",A10,VLOOKUP(A10,Лист2!$A$1:$B$284,2,FALSE))</f>
        <v>Единица измерения (кг, м.п., м², м³ и т.д.)</v>
      </c>
      <c r="C10" s="18" t="s">
        <v>499</v>
      </c>
    </row>
    <row r="11" spans="1:6" ht="31.5" x14ac:dyDescent="0.25">
      <c r="A11" s="16" t="s">
        <v>254</v>
      </c>
      <c r="B11" s="17" t="str">
        <f>IF(A11="-------",A11,VLOOKUP(A11,Лист2!$A$1:$B$284,2,FALSE))</f>
        <v>Завод изготовитель оборудования</v>
      </c>
      <c r="C11" s="18" t="s">
        <v>500</v>
      </c>
    </row>
    <row r="12" spans="1:6" ht="31.5" x14ac:dyDescent="0.25">
      <c r="A12" s="16" t="s">
        <v>409</v>
      </c>
      <c r="B12" s="17" t="str">
        <f>IF(A12="-------",A12,VLOOKUP(A12,Лист2!$A$1:$B$284,2,FALSE))</f>
        <v>Код оборудования, изделия, материала</v>
      </c>
      <c r="C12" s="18" t="s">
        <v>505</v>
      </c>
    </row>
    <row r="13" spans="1:6" ht="31.5" x14ac:dyDescent="0.25">
      <c r="A13" s="16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18" t="s">
        <v>506</v>
      </c>
    </row>
    <row r="14" spans="1:6" ht="15.75" x14ac:dyDescent="0.25">
      <c r="A14" s="16" t="s">
        <v>0</v>
      </c>
      <c r="B14" s="17" t="str">
        <f>IF(A14="-------",A14,VLOOKUP(A14,Лист2!$A$1:$B$284,2,FALSE))</f>
        <v>Масса единицы изделия</v>
      </c>
      <c r="C14" s="18">
        <v>0.1</v>
      </c>
    </row>
    <row r="15" spans="1:6" ht="47.25" x14ac:dyDescent="0.25">
      <c r="A15" s="16" t="s">
        <v>327</v>
      </c>
      <c r="B15" s="17" t="str">
        <f>IF(A15="-------",A15,VLOOKUP(A15,Лист2!$A$1:$B$284,2,FALSE))</f>
        <v>Материал, по которому можно отсортировать семейство в спецификации</v>
      </c>
      <c r="C15" s="18" t="s">
        <v>501</v>
      </c>
    </row>
    <row r="16" spans="1:6" ht="110.25" x14ac:dyDescent="0.25">
      <c r="A16" s="16" t="s">
        <v>411</v>
      </c>
      <c r="B16" s="17" t="str">
        <f>IF(A16="-------",A16,VLOOKUP(A16,Лист2!$A$1:$B$284,2,FALSE))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6" s="18" t="s">
        <v>507</v>
      </c>
    </row>
    <row r="17" spans="1:3" ht="47.25" x14ac:dyDescent="0.25">
      <c r="A17" s="16" t="s">
        <v>206</v>
      </c>
      <c r="B17" s="17" t="str">
        <f>IF(A17="-------",A17,VLOOKUP(A17,Лист2!$A$1:$B$284,2,FALSE))</f>
        <v>Наименование в краткой форме, для размещения на графических документах</v>
      </c>
      <c r="C17" s="18" t="s">
        <v>508</v>
      </c>
    </row>
    <row r="18" spans="1:3" ht="47.25" x14ac:dyDescent="0.25">
      <c r="A18" s="16" t="s">
        <v>309</v>
      </c>
      <c r="B18" s="17" t="str">
        <f>IF(A18="-------",A18,VLOOKUP(A18,Лист2!$A$1:$B$284,2,FALSE))</f>
        <v>Позиция элемента модели, которая выносится в марку элемента на плане и отображается в спецификациях</v>
      </c>
      <c r="C18" s="18" t="s">
        <v>502</v>
      </c>
    </row>
    <row r="19" spans="1:3" ht="15.75" x14ac:dyDescent="0.25">
      <c r="A19" s="16" t="s">
        <v>208</v>
      </c>
      <c r="B19" s="17">
        <f>IF(A19="-------",A19,VLOOKUP(A19,Лист2!$A$1:$B$284,2,FALSE))</f>
        <v>0</v>
      </c>
      <c r="C19" s="18"/>
    </row>
    <row r="20" spans="1:3" ht="15.75" x14ac:dyDescent="0.25">
      <c r="A20" s="16" t="s">
        <v>442</v>
      </c>
      <c r="B20" s="17" t="str">
        <f>IF(A20="-------",A20,VLOOKUP(A20,Лист2!$A$1:$B$284,2,FALSE))</f>
        <v>Габаритный размер (высота элемента)</v>
      </c>
      <c r="C20" s="18">
        <v>83</v>
      </c>
    </row>
    <row r="21" spans="1:3" ht="31.5" x14ac:dyDescent="0.25">
      <c r="A21" s="16" t="s">
        <v>336</v>
      </c>
      <c r="B21" s="17" t="str">
        <f>IF(A21="-------",A21,VLOOKUP(A21,Лист2!$A$1:$B$284,2,FALSE))</f>
        <v>Глубина проема, отверстия, приямка</v>
      </c>
      <c r="C21" s="18">
        <v>14</v>
      </c>
    </row>
    <row r="22" spans="1:3" ht="31.5" x14ac:dyDescent="0.25">
      <c r="A22" s="16" t="s">
        <v>295</v>
      </c>
      <c r="B22" s="17" t="str">
        <f>IF(A22="-------",A22,VLOOKUP(A22,Лист2!$A$1:$B$284,2,FALSE))</f>
        <v>Габаритный размер (ширина элемента)</v>
      </c>
      <c r="C22" s="18">
        <v>43</v>
      </c>
    </row>
    <row r="23" spans="1:3" ht="47.25" x14ac:dyDescent="0.25">
      <c r="A23" s="16" t="s">
        <v>180</v>
      </c>
      <c r="B23" s="17" t="str">
        <f>IF(A23="-------",A23,VLOOKUP(A23,Лист2!$A$1:$B$284,2,FALSE))</f>
        <v>Примечание к материалу</v>
      </c>
      <c r="C23" s="18" t="s">
        <v>503</v>
      </c>
    </row>
    <row r="24" spans="1:3" ht="15.75" x14ac:dyDescent="0.25">
      <c r="A24" s="16" t="s">
        <v>495</v>
      </c>
      <c r="B24" s="17" t="str">
        <f>IF(A24="-------",A24,VLOOKUP(A24,Лист2!$A$1:$B$284,2,FALSE))</f>
        <v>-------</v>
      </c>
      <c r="C24" s="18" t="s">
        <v>495</v>
      </c>
    </row>
    <row r="25" spans="1:3" ht="47.25" x14ac:dyDescent="0.25">
      <c r="A25" s="16" t="s">
        <v>462</v>
      </c>
      <c r="B25" s="17" t="str">
        <f>IF(A25="-------",A25,VLOOKUP(A25,Лист2!$A$1:$B$284,2,FALSE))</f>
        <v>Ссылка на документацию по изделию</v>
      </c>
      <c r="C25" s="25" t="s">
        <v>504</v>
      </c>
    </row>
    <row r="26" spans="1:3" ht="31.5" x14ac:dyDescent="0.25">
      <c r="A26" s="16" t="s">
        <v>305</v>
      </c>
      <c r="B26" s="17" t="str">
        <f>IF(A26="-------",A26,VLOOKUP(A26,Лист2!$A$1:$B$284,2,FALSE))</f>
        <v>Ссылка на web-страницу изделия</v>
      </c>
      <c r="C26" s="25" t="s">
        <v>504</v>
      </c>
    </row>
    <row r="27" spans="1:3" ht="47.25" x14ac:dyDescent="0.25">
      <c r="A27" s="16" t="s">
        <v>162</v>
      </c>
      <c r="B27" s="17" t="str">
        <f>IF(A27="-------",A27,VLOOKUP(A27,Лист2!$A$1:$B$284,2,FALSE))</f>
        <v>Указывается версия Revit, для которой разработно и протестировано семейство.</v>
      </c>
      <c r="C27" s="18" t="s">
        <v>496</v>
      </c>
    </row>
    <row r="28" spans="1:3" ht="31.5" x14ac:dyDescent="0.25">
      <c r="A28" s="16" t="s">
        <v>84</v>
      </c>
      <c r="B28" s="17" t="str">
        <f>IF(A28="-------",A28,VLOOKUP(A28,Лист2!$A$1:$B$284,2,FALSE))</f>
        <v>Указывается версия семейства (по правилам именования версий)</v>
      </c>
      <c r="C28" s="18" t="s">
        <v>497</v>
      </c>
    </row>
    <row r="29" spans="1:3" ht="31.5" x14ac:dyDescent="0.25">
      <c r="A29" s="16" t="s">
        <v>261</v>
      </c>
      <c r="B29" s="17">
        <f>IF(A29="-------",A29,VLOOKUP(A29,Лист2!$A$1:$B$284,2,FALSE))</f>
        <v>0</v>
      </c>
      <c r="C29" s="18" t="s">
        <v>498</v>
      </c>
    </row>
    <row r="30" spans="1:3" ht="31.5" x14ac:dyDescent="0.25">
      <c r="A30" s="16" t="s">
        <v>40</v>
      </c>
      <c r="B30" s="17" t="str">
        <f>IF(A30="-------",A30,VLOOKUP(A30,Лист2!$A$1:$B$284,2,FALSE))</f>
        <v>Единица измерения (кг, м.п., м², м³ и т.д.)</v>
      </c>
      <c r="C30" s="18" t="s">
        <v>499</v>
      </c>
    </row>
    <row r="31" spans="1:3" ht="31.5" x14ac:dyDescent="0.25">
      <c r="A31" s="16" t="s">
        <v>254</v>
      </c>
      <c r="B31" s="17" t="str">
        <f>IF(A31="-------",A31,VLOOKUP(A31,Лист2!$A$1:$B$284,2,FALSE))</f>
        <v>Завод изготовитель оборудования</v>
      </c>
      <c r="C31" s="18" t="s">
        <v>500</v>
      </c>
    </row>
    <row r="32" spans="1:3" ht="31.5" x14ac:dyDescent="0.25">
      <c r="A32" s="16" t="s">
        <v>409</v>
      </c>
      <c r="B32" s="17" t="str">
        <f>IF(A32="-------",A32,VLOOKUP(A32,Лист2!$A$1:$B$284,2,FALSE))</f>
        <v>Код оборудования, изделия, материала</v>
      </c>
      <c r="C32" s="18" t="s">
        <v>512</v>
      </c>
    </row>
    <row r="33" spans="1:3" ht="31.5" x14ac:dyDescent="0.25">
      <c r="A33" s="16" t="s">
        <v>313</v>
      </c>
      <c r="B33" s="17" t="str">
        <f>IF(A33="-------",A33,VLOOKUP(A33,Лист2!$A$1:$B$284,2,FALSE))</f>
        <v>Тип, марка, обозначение документа, опросного листа</v>
      </c>
      <c r="C33" s="18" t="s">
        <v>509</v>
      </c>
    </row>
    <row r="34" spans="1:3" ht="15.75" x14ac:dyDescent="0.25">
      <c r="A34" s="16" t="s">
        <v>0</v>
      </c>
      <c r="B34" s="17" t="str">
        <f>IF(A34="-------",A34,VLOOKUP(A34,Лист2!$A$1:$B$284,2,FALSE))</f>
        <v>Масса единицы изделия</v>
      </c>
      <c r="C34" s="18">
        <v>0.1</v>
      </c>
    </row>
    <row r="35" spans="1:3" ht="47.25" x14ac:dyDescent="0.25">
      <c r="A35" s="16" t="s">
        <v>327</v>
      </c>
      <c r="B35" s="17" t="str">
        <f>IF(A35="-------",A35,VLOOKUP(A35,Лист2!$A$1:$B$284,2,FALSE))</f>
        <v>Материал, по которому можно отсортировать семейство в спецификации</v>
      </c>
      <c r="C35" s="18" t="s">
        <v>501</v>
      </c>
    </row>
    <row r="36" spans="1:3" ht="126" x14ac:dyDescent="0.25">
      <c r="A36" s="16" t="s">
        <v>411</v>
      </c>
      <c r="B36" s="17" t="str">
        <f>IF(A36="-------",A36,VLOOKUP(A36,Лист2!$A$1:$B$284,2,FALSE))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6" s="18" t="s">
        <v>510</v>
      </c>
    </row>
    <row r="37" spans="1:3" ht="47.25" x14ac:dyDescent="0.25">
      <c r="A37" s="16" t="s">
        <v>206</v>
      </c>
      <c r="B37" s="17" t="str">
        <f>IF(A37="-------",A37,VLOOKUP(A37,Лист2!$A$1:$B$284,2,FALSE))</f>
        <v>Наименование в краткой форме, для размещения на графических документах</v>
      </c>
      <c r="C37" s="18" t="s">
        <v>508</v>
      </c>
    </row>
    <row r="38" spans="1:3" ht="47.25" x14ac:dyDescent="0.25">
      <c r="A38" s="16" t="s">
        <v>309</v>
      </c>
      <c r="B38" s="17" t="str">
        <f>IF(A38="-------",A38,VLOOKUP(A38,Лист2!$A$1:$B$284,2,FALSE))</f>
        <v>Позиция элемента модели, которая выносится в марку элемента на плане и отображается в спецификациях</v>
      </c>
      <c r="C38" s="18" t="s">
        <v>502</v>
      </c>
    </row>
    <row r="39" spans="1:3" ht="15.75" x14ac:dyDescent="0.25">
      <c r="A39" s="16" t="s">
        <v>208</v>
      </c>
      <c r="B39" s="17">
        <f>IF(A39="-------",A39,VLOOKUP(A39,Лист2!$A$1:$B$284,2,FALSE))</f>
        <v>0</v>
      </c>
      <c r="C39" s="18"/>
    </row>
    <row r="40" spans="1:3" ht="15.75" x14ac:dyDescent="0.25">
      <c r="A40" s="16" t="s">
        <v>442</v>
      </c>
      <c r="B40" s="17" t="str">
        <f>IF(A40="-------",A40,VLOOKUP(A40,Лист2!$A$1:$B$284,2,FALSE))</f>
        <v>Габаритный размер (высота элемента)</v>
      </c>
      <c r="C40" s="18">
        <v>83</v>
      </c>
    </row>
    <row r="41" spans="1:3" ht="31.5" x14ac:dyDescent="0.25">
      <c r="A41" s="16" t="s">
        <v>336</v>
      </c>
      <c r="B41" s="17" t="str">
        <f>IF(A41="-------",A41,VLOOKUP(A41,Лист2!$A$1:$B$284,2,FALSE))</f>
        <v>Глубина проема, отверстия, приямка</v>
      </c>
      <c r="C41" s="18">
        <v>14</v>
      </c>
    </row>
    <row r="42" spans="1:3" ht="31.5" x14ac:dyDescent="0.25">
      <c r="A42" s="16" t="s">
        <v>295</v>
      </c>
      <c r="B42" s="17" t="str">
        <f>IF(A42="-------",A42,VLOOKUP(A42,Лист2!$A$1:$B$284,2,FALSE))</f>
        <v>Габаритный размер (ширина элемента)</v>
      </c>
      <c r="C42" s="18">
        <v>43</v>
      </c>
    </row>
    <row r="43" spans="1:3" ht="47.25" x14ac:dyDescent="0.25">
      <c r="A43" s="16" t="s">
        <v>180</v>
      </c>
      <c r="B43" s="17" t="str">
        <f>IF(A43="-------",A43,VLOOKUP(A43,Лист2!$A$1:$B$284,2,FALSE))</f>
        <v>Примечание к материалу</v>
      </c>
      <c r="C43" s="18" t="s">
        <v>503</v>
      </c>
    </row>
    <row r="44" spans="1:3" ht="15.75" x14ac:dyDescent="0.25">
      <c r="A44" s="16" t="s">
        <v>495</v>
      </c>
      <c r="B44" s="17" t="str">
        <f>IF(A44="-------",A44,VLOOKUP(A44,Лист2!$A$1:$B$284,2,FALSE))</f>
        <v>-------</v>
      </c>
      <c r="C44" s="18" t="s">
        <v>495</v>
      </c>
    </row>
    <row r="45" spans="1:3" ht="31.5" x14ac:dyDescent="0.25">
      <c r="A45" s="16" t="s">
        <v>275</v>
      </c>
      <c r="B45" s="17" t="str">
        <f>IF(A45="-------",A45,VLOOKUP(A45,Лист2!$A$1:$B$284,2,FALSE))</f>
        <v>Расстояние от центра до верхней границы зоны обслуживания</v>
      </c>
      <c r="C45" s="18">
        <v>200</v>
      </c>
    </row>
    <row r="46" spans="1:3" ht="31.5" x14ac:dyDescent="0.25">
      <c r="A46" s="16" t="s">
        <v>340</v>
      </c>
      <c r="B46" s="17" t="str">
        <f>IF(A46="-------",A46,VLOOKUP(A46,Лист2!$A$1:$B$284,2,FALSE))</f>
        <v>Расстояние от центра до левой границы зоны обслуживания</v>
      </c>
      <c r="C46" s="18">
        <v>200</v>
      </c>
    </row>
    <row r="47" spans="1:3" ht="31.5" x14ac:dyDescent="0.25">
      <c r="A47" s="16" t="s">
        <v>482</v>
      </c>
      <c r="B47" s="17" t="str">
        <f>IF(A47="-------",A47,VLOOKUP(A47,Лист2!$A$1:$B$284,2,FALSE))</f>
        <v>Расстояние от центра до нижней границы зоны обслуживания</v>
      </c>
      <c r="C47" s="18">
        <v>200</v>
      </c>
    </row>
    <row r="48" spans="1:3" ht="31.5" x14ac:dyDescent="0.25">
      <c r="A48" s="16" t="s">
        <v>222</v>
      </c>
      <c r="B48" s="17" t="str">
        <f>IF(A48="-------",A48,VLOOKUP(A48,Лист2!$A$1:$B$284,2,FALSE))</f>
        <v>Расстояние от центра до правой границы зоны обслуживания</v>
      </c>
      <c r="C48" s="18">
        <v>200</v>
      </c>
    </row>
    <row r="49" spans="1:17" ht="15.75" x14ac:dyDescent="0.25">
      <c r="A49" s="16" t="s">
        <v>142</v>
      </c>
      <c r="B49" s="17" t="str">
        <f>IF(A49="-------",A49,VLOOKUP(A49,Лист2!$A$1:$B$284,2,FALSE))</f>
        <v>Глубина зоны обслуживания</v>
      </c>
      <c r="C49" s="18">
        <v>500</v>
      </c>
    </row>
    <row r="50" spans="1:17" ht="63" x14ac:dyDescent="0.25">
      <c r="A50" s="16" t="s">
        <v>287</v>
      </c>
      <c r="B50" s="17" t="str">
        <f>IF(A50="-------",A50,VLOOKUP(A50,Лист2!$A$1:$B$284,2,FALSE))</f>
        <v>Зона необходимая для проведения монтажа оборудования и возможности проведения его дальнейшего обслуживания.</v>
      </c>
      <c r="C50" s="18">
        <v>0</v>
      </c>
    </row>
    <row r="51" spans="1:17" ht="32.25" thickBot="1" x14ac:dyDescent="0.3">
      <c r="A51" s="19" t="s">
        <v>433</v>
      </c>
      <c r="B51" s="20" t="str">
        <f>IF(A51="-------",A51,VLOOKUP(A51,Лист2!$A$1:$B$284,2,FALSE))</f>
        <v>Смещение условно-графического обозначения по оси Х влево, вправо.</v>
      </c>
      <c r="C51" s="21">
        <v>1</v>
      </c>
      <c r="Q51" s="1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  <c r="Q101" s="1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  <c r="Q153" s="1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  <c r="Q158" s="1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  <c r="Q173" s="1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  <c r="Q220" s="1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2020-06-05T09:29:56Z</dcterms:modified>
</cp:coreProperties>
</file>